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ddiet\Documents\DJDINC\Business Files\KSDOE\Training Seminars Fall 2025\Presentation\Handouts\"/>
    </mc:Choice>
  </mc:AlternateContent>
  <xr:revisionPtr revIDLastSave="0" documentId="13_ncr:1_{C2A2978B-7A18-4855-90B7-69E2E18F2B16}" xr6:coauthVersionLast="47" xr6:coauthVersionMax="47" xr10:uidLastSave="{00000000-0000-0000-0000-000000000000}"/>
  <bookViews>
    <workbookView xWindow="28680" yWindow="-120" windowWidth="29040" windowHeight="15720" xr2:uid="{00000000-000D-0000-FFFF-FFFF00000000}"/>
  </bookViews>
  <sheets>
    <sheet name="Summary" sheetId="1" r:id="rId1"/>
    <sheet name="Cat1 Eval " sheetId="5" r:id="rId2"/>
  </sheets>
  <definedNames>
    <definedName name="_xlnm.Print_Area" localSheetId="1">'Cat1 Eval '!$A$1:$J$11</definedName>
    <definedName name="_xlnm.Print_Area" localSheetId="0">Summary!$A$1:$L$16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5" l="1"/>
  <c r="C13" i="5"/>
  <c r="E7" i="5" s="1"/>
  <c r="D7" i="5" s="1"/>
  <c r="C14" i="5"/>
  <c r="H6" i="1" l="1"/>
  <c r="E8" i="5" l="1"/>
  <c r="D8" i="5" s="1"/>
  <c r="E9" i="5"/>
  <c r="D9" i="5" s="1"/>
  <c r="D10" i="5"/>
  <c r="D6" i="5"/>
</calcChain>
</file>

<file path=xl/sharedStrings.xml><?xml version="1.0" encoding="utf-8"?>
<sst xmlns="http://schemas.openxmlformats.org/spreadsheetml/2006/main" count="64" uniqueCount="54">
  <si>
    <t>Form 470 No.:</t>
  </si>
  <si>
    <t>Date</t>
  </si>
  <si>
    <t>Funding Year:</t>
  </si>
  <si>
    <t>Applicant Name:</t>
  </si>
  <si>
    <t>Contact Name:</t>
  </si>
  <si>
    <t>BEN:</t>
  </si>
  <si>
    <t>470 Posting Date:</t>
  </si>
  <si>
    <t>470 Allowable Contract Date:</t>
  </si>
  <si>
    <t xml:space="preserve">Telecommunications </t>
  </si>
  <si>
    <t>Form 470 Description:</t>
  </si>
  <si>
    <t>Mode of Contact</t>
  </si>
  <si>
    <t>Notes, Comments and Actions Taken</t>
  </si>
  <si>
    <t>Use this form to log all vendor contacts regarding non-RFP items on this Form 470.  Document Service Provider Selection and assign FRN numbers only after the Allowable Contract Date.  Form 470 Items that are described by a formal RFP should be documented elsewhere.</t>
  </si>
  <si>
    <t>E-Rate Form 470 Service Provider Response and Selection Log</t>
  </si>
  <si>
    <t xml:space="preserve"> Use Item Descriptions from Form 470</t>
  </si>
  <si>
    <t>Vendor Name / SPIN</t>
  </si>
  <si>
    <t>Latest Update:</t>
  </si>
  <si>
    <t>470 Review/Selection Date:</t>
  </si>
  <si>
    <t xml:space="preserve">Form 470 Evaluation </t>
  </si>
  <si>
    <t>Total Score</t>
  </si>
  <si>
    <t>Technical Merits</t>
  </si>
  <si>
    <t>Comments</t>
  </si>
  <si>
    <t>If more than one bid is rec'd you must evaluate all bids with the Cost of ELIGIBLE ITEMS being the highest weighted criteria.  Fill in the table below once all bids have been rec'd.  You can modify the criteria and weights as you see fit.</t>
  </si>
  <si>
    <t>Short Description of bid specfications:</t>
  </si>
  <si>
    <t>Cost of Eligible Items (may not be the same as Total Bid Price)</t>
  </si>
  <si>
    <t>Meeting Overall Requirements and Costs of Ineligible Items</t>
  </si>
  <si>
    <t>Vendor Ability to work with E-Rate</t>
  </si>
  <si>
    <t>Winner</t>
  </si>
  <si>
    <t>Bid?</t>
  </si>
  <si>
    <t>Mahomet-Seymour CUSD 3</t>
  </si>
  <si>
    <t>No other bids rec'd</t>
  </si>
  <si>
    <t>470 Date Closed:</t>
  </si>
  <si>
    <t>Price Range (Low - High)</t>
  </si>
  <si>
    <t>Low Bid = 30</t>
  </si>
  <si>
    <t>All other by %</t>
  </si>
  <si>
    <t>One-Time Installation</t>
  </si>
  <si>
    <t>High Bid = 15</t>
  </si>
  <si>
    <t>Kyle Williams</t>
  </si>
  <si>
    <t>Monthly Cost for WiFi Service</t>
  </si>
  <si>
    <t>Prior Experience</t>
  </si>
  <si>
    <t>Cat1 Hotspots</t>
  </si>
  <si>
    <t>Monthly Internet access for 20 existing Verizon MIFI X Pro 5G hotspots.  See additional requirements under State and Local Procurement Restrictions.</t>
  </si>
  <si>
    <t>Incumbent</t>
  </si>
  <si>
    <t>Verizon Wireless</t>
  </si>
  <si>
    <t>Incumbent Invoice</t>
  </si>
  <si>
    <t>Existing Invoice for $35.99</t>
  </si>
  <si>
    <t>kajeet</t>
  </si>
  <si>
    <t>email</t>
  </si>
  <si>
    <t>Proposal for $13.99/mo for 20 units = 20x12=$3357</t>
  </si>
  <si>
    <t>AT&amp;T</t>
  </si>
  <si>
    <t xml:space="preserve">Proposal for $15/mo for unlimited x20 = $300x12=$3600 or $10/mo for 10GB x20 = $200x12=$2400 </t>
  </si>
  <si>
    <t>CDW-G</t>
  </si>
  <si>
    <t>Proposal for 20 unit for $13.95/mo = $3348 (using Kajeet)</t>
  </si>
  <si>
    <t>Verizon Wireless - No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</si>
</sst>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quot;$&quot;* #,##0_);_(&quot;$&quot;* \(#,##0\);_(&quot;$&quot;* &quot;-&quot;??_);_(@_)"/>
    <numFmt numFmtId="165" formatCode="m/d/yy;@"/>
  </numFmts>
  <fonts count="19" x14ac:knownFonts="1">
    <font>
      <sz val="10"/>
      <name val="Arial"/>
    </font>
    <font>
      <sz val="10"/>
      <name val="Arial"/>
      <family val="2"/>
    </font>
    <font>
      <sz val="8"/>
      <name val="Arial"/>
      <family val="2"/>
    </font>
    <font>
      <b/>
      <sz val="10"/>
      <name val="Arial"/>
      <family val="2"/>
    </font>
    <font>
      <sz val="9"/>
      <name val="Arial"/>
      <family val="2"/>
    </font>
    <font>
      <b/>
      <sz val="11"/>
      <name val="Arial"/>
      <family val="2"/>
    </font>
    <font>
      <b/>
      <sz val="9"/>
      <name val="Arial"/>
      <family val="2"/>
    </font>
    <font>
      <i/>
      <sz val="8"/>
      <name val="Arial"/>
      <family val="2"/>
    </font>
    <font>
      <b/>
      <sz val="8"/>
      <name val="Arial"/>
      <family val="2"/>
    </font>
    <font>
      <sz val="10"/>
      <name val="Arial"/>
      <family val="2"/>
    </font>
    <font>
      <i/>
      <sz val="9"/>
      <name val="Arial"/>
      <family val="2"/>
    </font>
    <font>
      <b/>
      <i/>
      <sz val="9"/>
      <name val="Arial"/>
      <family val="2"/>
    </font>
    <font>
      <sz val="11"/>
      <name val="Arial"/>
      <family val="2"/>
    </font>
    <font>
      <b/>
      <sz val="9"/>
      <color theme="1"/>
      <name val="Arial"/>
      <family val="2"/>
    </font>
    <font>
      <b/>
      <sz val="11"/>
      <color theme="1"/>
      <name val="Arial"/>
      <family val="2"/>
    </font>
    <font>
      <b/>
      <sz val="16"/>
      <color theme="1"/>
      <name val="Calibri"/>
      <family val="2"/>
      <scheme val="minor"/>
    </font>
    <font>
      <sz val="14"/>
      <color theme="1"/>
      <name val="Calibri"/>
      <family val="2"/>
      <scheme val="minor"/>
    </font>
    <font>
      <sz val="10"/>
      <color rgb="FFFF0000"/>
      <name val="Arial"/>
      <family val="2"/>
    </font>
    <font>
      <b/>
      <sz val="14"/>
      <name val="Arial"/>
      <family val="2"/>
    </font>
  </fonts>
  <fills count="4">
    <fill>
      <patternFill patternType="none"/>
    </fill>
    <fill>
      <patternFill patternType="gray125"/>
    </fill>
    <fill>
      <patternFill patternType="solid">
        <fgColor indexed="22"/>
        <bgColor indexed="64"/>
      </patternFill>
    </fill>
    <fill>
      <patternFill patternType="solid">
        <fgColor theme="6" tint="0.39997558519241921"/>
        <bgColor indexed="64"/>
      </patternFill>
    </fill>
  </fills>
  <borders count="7">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9" fillId="0" borderId="0"/>
  </cellStyleXfs>
  <cellXfs count="70">
    <xf numFmtId="0" fontId="0" fillId="0" borderId="0" xfId="0"/>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3"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3" fillId="2" borderId="1" xfId="0" applyFont="1" applyFill="1" applyBorder="1"/>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xf numFmtId="0" fontId="11" fillId="0" borderId="1" xfId="2" applyFont="1" applyBorder="1" applyAlignment="1">
      <alignment horizontal="center" vertical="center" wrapText="1"/>
    </xf>
    <xf numFmtId="0" fontId="13" fillId="0" borderId="0" xfId="2" applyFont="1" applyAlignment="1">
      <alignment horizontal="center" vertical="center" wrapText="1"/>
    </xf>
    <xf numFmtId="0" fontId="12" fillId="0" borderId="1" xfId="2" applyFont="1" applyBorder="1" applyAlignment="1">
      <alignment vertical="center" wrapText="1"/>
    </xf>
    <xf numFmtId="0" fontId="14" fillId="0" borderId="0" xfId="2" applyFont="1" applyAlignment="1">
      <alignment horizontal="center" vertical="center" wrapText="1"/>
    </xf>
    <xf numFmtId="165" fontId="2" fillId="0" borderId="0" xfId="0" applyNumberFormat="1" applyFont="1" applyAlignment="1">
      <alignment horizontal="center" vertical="center" wrapText="1"/>
    </xf>
    <xf numFmtId="165" fontId="4" fillId="2" borderId="0" xfId="0" applyNumberFormat="1" applyFont="1" applyFill="1" applyAlignment="1">
      <alignment horizontal="center" vertical="center" wrapText="1"/>
    </xf>
    <xf numFmtId="49" fontId="2" fillId="0" borderId="2" xfId="0" applyNumberFormat="1" applyFont="1" applyBorder="1" applyAlignment="1">
      <alignment horizontal="center" vertical="center" wrapText="1"/>
    </xf>
    <xf numFmtId="164" fontId="0" fillId="0" borderId="0" xfId="1" applyNumberFormat="1" applyFont="1"/>
    <xf numFmtId="49" fontId="8" fillId="0" borderId="2" xfId="0" applyNumberFormat="1" applyFont="1" applyBorder="1" applyAlignment="1">
      <alignment horizontal="center" vertical="center" wrapText="1"/>
    </xf>
    <xf numFmtId="0" fontId="17" fillId="0" borderId="0" xfId="0" applyFont="1"/>
    <xf numFmtId="0" fontId="1" fillId="0" borderId="0" xfId="2" applyFont="1"/>
    <xf numFmtId="0" fontId="2" fillId="0" borderId="0" xfId="0" applyFont="1" applyAlignment="1">
      <alignment vertical="center" wrapText="1"/>
    </xf>
    <xf numFmtId="44" fontId="1" fillId="0" borderId="0" xfId="2" applyNumberFormat="1" applyFont="1" applyAlignment="1">
      <alignment vertical="center"/>
    </xf>
    <xf numFmtId="44" fontId="1" fillId="0" borderId="0" xfId="2" applyNumberFormat="1" applyFont="1"/>
    <xf numFmtId="0" fontId="5" fillId="0" borderId="0" xfId="2" applyFont="1" applyAlignment="1">
      <alignment horizontal="center" vertical="center"/>
    </xf>
    <xf numFmtId="0" fontId="4" fillId="0" borderId="1" xfId="2" applyFont="1" applyBorder="1" applyAlignment="1">
      <alignment horizontal="center" vertical="center" wrapText="1"/>
    </xf>
    <xf numFmtId="164" fontId="2" fillId="0" borderId="3" xfId="1" applyNumberFormat="1" applyFont="1" applyFill="1" applyBorder="1" applyAlignment="1">
      <alignment horizontal="center" vertical="center"/>
    </xf>
    <xf numFmtId="0" fontId="2" fillId="0" borderId="3" xfId="2" applyFont="1" applyBorder="1" applyAlignment="1">
      <alignment horizontal="center" vertical="center"/>
    </xf>
    <xf numFmtId="37" fontId="2" fillId="0" borderId="3" xfId="2" applyNumberFormat="1" applyFont="1" applyBorder="1" applyAlignment="1">
      <alignment horizontal="center" vertical="center"/>
    </xf>
    <xf numFmtId="44" fontId="2" fillId="0" borderId="0" xfId="1" applyFont="1" applyFill="1" applyAlignment="1">
      <alignment vertical="center" wrapText="1"/>
    </xf>
    <xf numFmtId="0" fontId="2" fillId="3" borderId="0" xfId="0" applyFont="1" applyFill="1" applyAlignment="1">
      <alignment vertical="center" wrapText="1"/>
    </xf>
    <xf numFmtId="44" fontId="2" fillId="3" borderId="0" xfId="1" applyFont="1" applyFill="1" applyAlignment="1">
      <alignment vertical="center" wrapText="1"/>
    </xf>
    <xf numFmtId="164" fontId="2" fillId="3" borderId="3" xfId="1" applyNumberFormat="1" applyFont="1" applyFill="1" applyBorder="1" applyAlignment="1">
      <alignment horizontal="center" vertical="center"/>
    </xf>
    <xf numFmtId="0" fontId="2" fillId="3" borderId="3" xfId="2" applyFont="1" applyFill="1" applyBorder="1" applyAlignment="1">
      <alignment horizontal="center" vertical="center"/>
    </xf>
    <xf numFmtId="37" fontId="2" fillId="3" borderId="3" xfId="2" applyNumberFormat="1" applyFont="1" applyFill="1" applyBorder="1" applyAlignment="1">
      <alignment horizontal="center" vertical="center"/>
    </xf>
    <xf numFmtId="165"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14" fontId="0" fillId="0" borderId="0" xfId="0" applyNumberFormat="1" applyAlignment="1">
      <alignment horizontal="center" vertical="center" wrapText="1"/>
    </xf>
    <xf numFmtId="14" fontId="0" fillId="0" borderId="2" xfId="0" applyNumberFormat="1" applyBorder="1" applyAlignment="1">
      <alignment horizontal="center" vertical="center" wrapText="1"/>
    </xf>
    <xf numFmtId="0" fontId="3" fillId="0" borderId="0" xfId="0" applyFont="1" applyAlignment="1">
      <alignmen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4" fillId="2" borderId="0" xfId="0" applyFont="1" applyFill="1" applyAlignment="1">
      <alignment horizontal="center" vertical="center" wrapText="1"/>
    </xf>
    <xf numFmtId="165" fontId="18" fillId="0" borderId="0" xfId="0" applyNumberFormat="1" applyFont="1" applyAlignment="1">
      <alignment horizontal="center" vertical="center" wrapText="1"/>
    </xf>
    <xf numFmtId="0" fontId="6" fillId="2" borderId="0" xfId="0" applyFont="1" applyFill="1" applyAlignment="1">
      <alignment horizontal="center" vertical="center" wrapText="1"/>
    </xf>
    <xf numFmtId="14" fontId="1" fillId="0" borderId="0" xfId="0" applyNumberFormat="1" applyFont="1" applyAlignment="1">
      <alignment horizontal="center" vertical="center"/>
    </xf>
    <xf numFmtId="14" fontId="9" fillId="0" borderId="0" xfId="0" applyNumberFormat="1" applyFont="1" applyAlignment="1">
      <alignment horizontal="center" vertical="center"/>
    </xf>
    <xf numFmtId="1" fontId="9" fillId="0" borderId="0" xfId="0" applyNumberFormat="1" applyFont="1" applyAlignment="1">
      <alignment horizontal="center" vertical="center"/>
    </xf>
    <xf numFmtId="1" fontId="0" fillId="0" borderId="0" xfId="0" applyNumberFormat="1" applyAlignment="1">
      <alignment horizontal="center" vertical="center"/>
    </xf>
    <xf numFmtId="0" fontId="2" fillId="3" borderId="0" xfId="0" applyFont="1" applyFill="1" applyAlignment="1">
      <alignment horizontal="center" vertical="center" wrapText="1"/>
    </xf>
    <xf numFmtId="0" fontId="15" fillId="0" borderId="0" xfId="2" applyFont="1" applyAlignment="1">
      <alignment horizontal="center"/>
    </xf>
    <xf numFmtId="0" fontId="16" fillId="0" borderId="0" xfId="2" applyFont="1" applyAlignment="1">
      <alignment horizontal="center"/>
    </xf>
    <xf numFmtId="0" fontId="10" fillId="0" borderId="1" xfId="2" applyFont="1" applyBorder="1" applyAlignment="1">
      <alignment horizontal="center" vertical="center" wrapText="1"/>
    </xf>
    <xf numFmtId="0" fontId="10" fillId="0" borderId="0" xfId="2" applyFont="1" applyAlignment="1">
      <alignment horizontal="center" vertical="center" wrapText="1"/>
    </xf>
    <xf numFmtId="37" fontId="2" fillId="0" borderId="3" xfId="2" applyNumberFormat="1" applyFont="1" applyBorder="1" applyAlignment="1">
      <alignment horizontal="center" vertical="center" wrapText="1"/>
    </xf>
  </cellXfs>
  <cellStyles count="3">
    <cellStyle name="Currency" xfId="1" builtinId="4"/>
    <cellStyle name="Normal" xfId="0" builtinId="0"/>
    <cellStyle name="Normal 2" xfId="2" xr:uid="{00000000-0005-0000-0000-000002000000}"/>
  </cellStyles>
  <dxfs count="0"/>
  <tableStyles count="1" defaultTableStyle="TableStyleMedium2" defaultPivotStyle="PivotStyleLight16">
    <tableStyle name="Invisible" pivot="0" table="0" count="0" xr9:uid="{1A4E12A3-ADDB-46F0-BF51-7D50721D0BC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tabSelected="1" zoomScaleNormal="100" workbookViewId="0">
      <selection activeCell="B8" sqref="B8:L8"/>
    </sheetView>
  </sheetViews>
  <sheetFormatPr defaultColWidth="8.81640625" defaultRowHeight="12.5" x14ac:dyDescent="0.25"/>
  <cols>
    <col min="1" max="1" width="24" customWidth="1"/>
    <col min="2" max="2" width="9.81640625" bestFit="1" customWidth="1"/>
    <col min="4" max="4" width="6.453125" customWidth="1"/>
    <col min="5" max="5" width="14.453125" customWidth="1"/>
    <col min="10" max="10" width="16.1796875" customWidth="1"/>
    <col min="11" max="11" width="5.1796875" customWidth="1"/>
    <col min="12" max="12" width="12.453125" customWidth="1"/>
  </cols>
  <sheetData>
    <row r="1" spans="1:12" ht="25.5" customHeight="1" x14ac:dyDescent="0.25">
      <c r="A1" s="40" t="s">
        <v>13</v>
      </c>
      <c r="B1" s="41"/>
      <c r="C1" s="41"/>
      <c r="D1" s="41"/>
      <c r="E1" s="41"/>
      <c r="F1" s="41"/>
      <c r="G1" s="41"/>
      <c r="H1" s="41"/>
      <c r="I1" s="41"/>
      <c r="J1" s="41"/>
      <c r="K1" s="41"/>
      <c r="L1" s="42"/>
    </row>
    <row r="2" spans="1:12" ht="30" customHeight="1" x14ac:dyDescent="0.25">
      <c r="A2" s="49" t="s">
        <v>12</v>
      </c>
      <c r="B2" s="50"/>
      <c r="C2" s="50"/>
      <c r="D2" s="50"/>
      <c r="E2" s="50"/>
      <c r="F2" s="50"/>
      <c r="G2" s="50"/>
      <c r="H2" s="50"/>
      <c r="I2" s="50"/>
      <c r="J2" s="50"/>
      <c r="K2" s="50"/>
      <c r="L2" s="51"/>
    </row>
    <row r="3" spans="1:12" ht="20.149999999999999" customHeight="1" x14ac:dyDescent="0.25">
      <c r="A3" s="2" t="s">
        <v>2</v>
      </c>
      <c r="B3" s="52">
        <v>2025</v>
      </c>
      <c r="C3" s="52"/>
      <c r="D3" s="52"/>
      <c r="E3" s="48" t="s">
        <v>4</v>
      </c>
      <c r="F3" s="48"/>
      <c r="G3" s="48"/>
      <c r="H3" s="43" t="s">
        <v>37</v>
      </c>
      <c r="I3" s="44"/>
      <c r="J3" s="44"/>
      <c r="K3" s="44"/>
      <c r="L3" s="45"/>
    </row>
    <row r="4" spans="1:12" ht="20.149999999999999" customHeight="1" x14ac:dyDescent="0.25">
      <c r="A4" s="2" t="s">
        <v>3</v>
      </c>
      <c r="B4" s="53" t="s">
        <v>29</v>
      </c>
      <c r="C4" s="53"/>
      <c r="D4" s="53"/>
      <c r="E4" s="48" t="s">
        <v>16</v>
      </c>
      <c r="F4" s="48"/>
      <c r="G4" s="48"/>
      <c r="H4" s="46">
        <v>45604</v>
      </c>
      <c r="I4" s="46"/>
      <c r="J4" s="46"/>
      <c r="K4" s="46"/>
      <c r="L4" s="47"/>
    </row>
    <row r="5" spans="1:12" ht="20.149999999999999" customHeight="1" x14ac:dyDescent="0.25">
      <c r="A5" s="2" t="s">
        <v>5</v>
      </c>
      <c r="B5" s="52">
        <v>136287</v>
      </c>
      <c r="C5" s="52"/>
      <c r="D5" s="52"/>
      <c r="E5" s="48" t="s">
        <v>6</v>
      </c>
      <c r="F5" s="48"/>
      <c r="G5" s="48"/>
      <c r="H5" s="46">
        <v>45607</v>
      </c>
      <c r="I5" s="46"/>
      <c r="J5" s="46"/>
      <c r="K5" s="46"/>
      <c r="L5" s="47"/>
    </row>
    <row r="6" spans="1:12" ht="20.149999999999999" customHeight="1" x14ac:dyDescent="0.25">
      <c r="A6" s="2" t="s">
        <v>0</v>
      </c>
      <c r="B6" s="62">
        <v>250002546</v>
      </c>
      <c r="C6" s="63"/>
      <c r="D6" s="63"/>
      <c r="E6" s="48" t="s">
        <v>7</v>
      </c>
      <c r="F6" s="48"/>
      <c r="G6" s="48"/>
      <c r="H6" s="46">
        <f>+H5+28</f>
        <v>45635</v>
      </c>
      <c r="I6" s="46"/>
      <c r="J6" s="46"/>
      <c r="K6" s="46"/>
      <c r="L6" s="47"/>
    </row>
    <row r="7" spans="1:12" ht="20.149999999999999" customHeight="1" x14ac:dyDescent="0.25">
      <c r="A7" s="2" t="s">
        <v>31</v>
      </c>
      <c r="B7" s="60">
        <v>45636</v>
      </c>
      <c r="C7" s="61"/>
      <c r="D7" s="61"/>
      <c r="E7" s="48" t="s">
        <v>17</v>
      </c>
      <c r="F7" s="48"/>
      <c r="G7" s="48"/>
      <c r="H7" s="55">
        <v>45713</v>
      </c>
      <c r="I7" s="46"/>
      <c r="J7" s="46"/>
      <c r="K7" s="46"/>
      <c r="L7" s="47"/>
    </row>
    <row r="8" spans="1:12" ht="23.25" customHeight="1" x14ac:dyDescent="0.25">
      <c r="A8" s="2" t="s">
        <v>9</v>
      </c>
      <c r="B8" s="43" t="s">
        <v>40</v>
      </c>
      <c r="C8" s="44"/>
      <c r="D8" s="44"/>
      <c r="E8" s="44"/>
      <c r="F8" s="44"/>
      <c r="G8" s="44"/>
      <c r="H8" s="44"/>
      <c r="I8" s="44"/>
      <c r="J8" s="44"/>
      <c r="K8" s="44"/>
      <c r="L8" s="45"/>
    </row>
    <row r="9" spans="1:12" ht="23.25" customHeight="1" x14ac:dyDescent="0.25">
      <c r="A9" s="1" t="s">
        <v>14</v>
      </c>
      <c r="B9" s="3" t="s">
        <v>1</v>
      </c>
      <c r="C9" s="54" t="s">
        <v>15</v>
      </c>
      <c r="D9" s="54"/>
      <c r="E9" s="3" t="s">
        <v>10</v>
      </c>
      <c r="F9" s="54" t="s">
        <v>11</v>
      </c>
      <c r="G9" s="54"/>
      <c r="H9" s="54"/>
      <c r="I9" s="54"/>
      <c r="J9" s="54"/>
      <c r="K9" s="3" t="s">
        <v>28</v>
      </c>
      <c r="L9" s="4" t="s">
        <v>27</v>
      </c>
    </row>
    <row r="10" spans="1:12" ht="13" x14ac:dyDescent="0.25">
      <c r="A10" s="5" t="s">
        <v>8</v>
      </c>
      <c r="B10" s="6"/>
      <c r="C10" s="57"/>
      <c r="D10" s="57"/>
      <c r="E10" s="6"/>
      <c r="F10" s="57"/>
      <c r="G10" s="57"/>
      <c r="H10" s="57"/>
      <c r="I10" s="57"/>
      <c r="J10" s="57"/>
      <c r="K10" s="6"/>
      <c r="L10" s="7"/>
    </row>
    <row r="11" spans="1:12" ht="24.75" customHeight="1" x14ac:dyDescent="0.25">
      <c r="A11" s="43" t="s">
        <v>41</v>
      </c>
      <c r="B11" s="17" t="s">
        <v>42</v>
      </c>
      <c r="C11" s="56" t="s">
        <v>43</v>
      </c>
      <c r="D11" s="56"/>
      <c r="E11" s="11" t="s">
        <v>44</v>
      </c>
      <c r="F11" s="56" t="s">
        <v>45</v>
      </c>
      <c r="G11" s="56"/>
      <c r="H11" s="56"/>
      <c r="I11" s="56"/>
      <c r="J11" s="56"/>
      <c r="K11" s="11"/>
      <c r="L11" s="21"/>
    </row>
    <row r="12" spans="1:12" ht="29.25" customHeight="1" x14ac:dyDescent="0.25">
      <c r="A12" s="43"/>
      <c r="B12" s="17">
        <v>45610</v>
      </c>
      <c r="C12" s="56" t="s">
        <v>46</v>
      </c>
      <c r="D12" s="56"/>
      <c r="E12" s="11" t="s">
        <v>47</v>
      </c>
      <c r="F12" s="56" t="s">
        <v>48</v>
      </c>
      <c r="G12" s="56"/>
      <c r="H12" s="56"/>
      <c r="I12" s="56"/>
      <c r="J12" s="56"/>
      <c r="K12" s="11"/>
      <c r="L12" s="21"/>
    </row>
    <row r="13" spans="1:12" ht="29.15" customHeight="1" x14ac:dyDescent="0.25">
      <c r="A13" s="43"/>
      <c r="B13" s="17">
        <v>45617</v>
      </c>
      <c r="C13" s="56" t="s">
        <v>49</v>
      </c>
      <c r="D13" s="56"/>
      <c r="E13" s="11" t="s">
        <v>47</v>
      </c>
      <c r="F13" s="56" t="s">
        <v>50</v>
      </c>
      <c r="G13" s="56"/>
      <c r="H13" s="56"/>
      <c r="I13" s="56"/>
      <c r="J13" s="56"/>
      <c r="K13" s="11"/>
      <c r="L13" s="19"/>
    </row>
    <row r="14" spans="1:12" ht="29.15" customHeight="1" x14ac:dyDescent="0.25">
      <c r="A14" s="43"/>
      <c r="B14" s="38">
        <v>45632</v>
      </c>
      <c r="C14" s="64" t="s">
        <v>51</v>
      </c>
      <c r="D14" s="64"/>
      <c r="E14" s="39" t="s">
        <v>47</v>
      </c>
      <c r="F14" s="64" t="s">
        <v>52</v>
      </c>
      <c r="G14" s="64"/>
      <c r="H14" s="64"/>
      <c r="I14" s="64"/>
      <c r="J14" s="64"/>
      <c r="K14" s="11"/>
      <c r="L14" s="19"/>
    </row>
    <row r="15" spans="1:12" ht="29.25" customHeight="1" x14ac:dyDescent="0.25">
      <c r="A15" s="43"/>
      <c r="B15" s="58" t="s">
        <v>30</v>
      </c>
      <c r="C15" s="58"/>
      <c r="D15" s="58"/>
      <c r="E15" s="58"/>
      <c r="F15" s="58"/>
      <c r="G15" s="58"/>
      <c r="H15" s="58"/>
      <c r="I15" s="58"/>
      <c r="J15" s="58"/>
      <c r="K15" s="11"/>
      <c r="L15" s="21"/>
    </row>
    <row r="16" spans="1:12" ht="13" x14ac:dyDescent="0.3">
      <c r="A16" s="8"/>
      <c r="B16" s="18"/>
      <c r="C16" s="59"/>
      <c r="D16" s="59"/>
      <c r="E16" s="9"/>
      <c r="F16" s="59"/>
      <c r="G16" s="59"/>
      <c r="H16" s="59"/>
      <c r="I16" s="59"/>
      <c r="J16" s="59"/>
      <c r="K16" s="9"/>
      <c r="L16" s="10"/>
    </row>
  </sheetData>
  <mergeCells count="34">
    <mergeCell ref="C16:D16"/>
    <mergeCell ref="F16:J16"/>
    <mergeCell ref="E5:G5"/>
    <mergeCell ref="E6:G6"/>
    <mergeCell ref="B7:D7"/>
    <mergeCell ref="H5:L5"/>
    <mergeCell ref="B5:D5"/>
    <mergeCell ref="B6:D6"/>
    <mergeCell ref="H6:L6"/>
    <mergeCell ref="C14:D14"/>
    <mergeCell ref="F14:J14"/>
    <mergeCell ref="A11:A15"/>
    <mergeCell ref="C9:D9"/>
    <mergeCell ref="F9:J9"/>
    <mergeCell ref="H7:L7"/>
    <mergeCell ref="B8:L8"/>
    <mergeCell ref="C11:D11"/>
    <mergeCell ref="C10:D10"/>
    <mergeCell ref="F10:J10"/>
    <mergeCell ref="F11:J11"/>
    <mergeCell ref="C13:D13"/>
    <mergeCell ref="F13:J13"/>
    <mergeCell ref="C12:D12"/>
    <mergeCell ref="F12:J12"/>
    <mergeCell ref="B15:J15"/>
    <mergeCell ref="E7:G7"/>
    <mergeCell ref="A1:L1"/>
    <mergeCell ref="H3:L3"/>
    <mergeCell ref="H4:L4"/>
    <mergeCell ref="E3:G3"/>
    <mergeCell ref="E4:G4"/>
    <mergeCell ref="A2:L2"/>
    <mergeCell ref="B3:D3"/>
    <mergeCell ref="B4:D4"/>
  </mergeCells>
  <phoneticPr fontId="2" type="noConversion"/>
  <printOptions gridLines="1"/>
  <pageMargins left="0.5" right="0.5" top="1" bottom="1" header="0.5" footer="0.5"/>
  <pageSetup orientation="landscape" horizontalDpi="4294967293"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453EA-473B-45BD-83DA-892D21B95E13}">
  <sheetPr>
    <pageSetUpPr fitToPage="1"/>
  </sheetPr>
  <dimension ref="A1:N18"/>
  <sheetViews>
    <sheetView topLeftCell="A4" workbookViewId="0">
      <selection activeCell="G17" sqref="G17"/>
    </sheetView>
  </sheetViews>
  <sheetFormatPr defaultColWidth="8.81640625" defaultRowHeight="12.5" x14ac:dyDescent="0.25"/>
  <cols>
    <col min="1" max="1" width="27.1796875" customWidth="1"/>
    <col min="2" max="2" width="8.81640625" bestFit="1" customWidth="1"/>
    <col min="3" max="3" width="11.1796875" bestFit="1" customWidth="1"/>
    <col min="4" max="4" width="9.1796875" bestFit="1" customWidth="1"/>
    <col min="5" max="5" width="9" bestFit="1" customWidth="1"/>
    <col min="6" max="6" width="9.1796875" bestFit="1" customWidth="1"/>
    <col min="7" max="7" width="10.453125" bestFit="1" customWidth="1"/>
    <col min="8" max="8" width="9" bestFit="1" customWidth="1"/>
    <col min="9" max="9" width="10.453125" customWidth="1"/>
    <col min="10" max="10" width="33" customWidth="1"/>
  </cols>
  <sheetData>
    <row r="1" spans="1:14" ht="21" x14ac:dyDescent="0.5">
      <c r="A1" s="65" t="s">
        <v>18</v>
      </c>
      <c r="B1" s="65"/>
      <c r="C1" s="65"/>
      <c r="D1" s="65"/>
      <c r="E1" s="65"/>
      <c r="F1" s="65"/>
      <c r="G1" s="65"/>
      <c r="H1" s="65"/>
      <c r="I1" s="65"/>
      <c r="J1" s="65"/>
    </row>
    <row r="2" spans="1:14" ht="18.5" x14ac:dyDescent="0.45">
      <c r="A2" s="66"/>
      <c r="B2" s="66"/>
      <c r="C2" s="66"/>
      <c r="D2" s="66"/>
      <c r="E2" s="66"/>
      <c r="F2" s="66"/>
      <c r="G2" s="66"/>
      <c r="H2" s="66"/>
      <c r="I2" s="66"/>
      <c r="J2" s="66"/>
    </row>
    <row r="3" spans="1:14" ht="40.75" customHeight="1" x14ac:dyDescent="0.25">
      <c r="A3" s="67" t="s">
        <v>22</v>
      </c>
      <c r="B3" s="68"/>
      <c r="C3" s="68"/>
      <c r="D3" s="68"/>
      <c r="E3" s="68"/>
      <c r="F3" s="68"/>
      <c r="G3" s="68"/>
      <c r="H3" s="68"/>
      <c r="I3" s="68"/>
      <c r="J3" s="68"/>
    </row>
    <row r="4" spans="1:14" ht="23" x14ac:dyDescent="0.25">
      <c r="A4" s="13" t="s">
        <v>23</v>
      </c>
      <c r="B4" s="68"/>
      <c r="C4" s="68"/>
      <c r="D4" s="68"/>
      <c r="E4" s="68"/>
      <c r="F4" s="68"/>
      <c r="G4" s="68"/>
      <c r="H4" s="68"/>
      <c r="I4" s="68"/>
      <c r="J4" s="68"/>
    </row>
    <row r="5" spans="1:14" ht="92" x14ac:dyDescent="0.25">
      <c r="A5" s="28" t="s">
        <v>41</v>
      </c>
      <c r="B5" s="14" t="s">
        <v>38</v>
      </c>
      <c r="C5" s="14" t="s">
        <v>35</v>
      </c>
      <c r="D5" s="14" t="s">
        <v>19</v>
      </c>
      <c r="E5" s="14" t="s">
        <v>24</v>
      </c>
      <c r="F5" s="14" t="s">
        <v>25</v>
      </c>
      <c r="G5" s="14" t="s">
        <v>20</v>
      </c>
      <c r="H5" s="14" t="s">
        <v>26</v>
      </c>
      <c r="I5" s="14" t="s">
        <v>39</v>
      </c>
      <c r="J5" s="14" t="s">
        <v>21</v>
      </c>
    </row>
    <row r="6" spans="1:14" ht="21" customHeight="1" x14ac:dyDescent="0.25">
      <c r="A6" s="15"/>
      <c r="D6" s="27">
        <f>SUM(E6:I6)</f>
        <v>100</v>
      </c>
      <c r="E6" s="16">
        <v>31</v>
      </c>
      <c r="F6" s="16">
        <v>20</v>
      </c>
      <c r="G6" s="16">
        <v>10</v>
      </c>
      <c r="H6" s="16">
        <v>10</v>
      </c>
      <c r="I6" s="16">
        <v>29</v>
      </c>
      <c r="J6" s="16"/>
    </row>
    <row r="7" spans="1:14" s="12" customFormat="1" ht="30" customHeight="1" x14ac:dyDescent="0.25">
      <c r="A7" s="24" t="s">
        <v>53</v>
      </c>
      <c r="B7" s="32">
        <v>35.99</v>
      </c>
      <c r="C7" s="29">
        <v>0</v>
      </c>
      <c r="D7" s="30">
        <f>SUM(E7:I7)</f>
        <v>79</v>
      </c>
      <c r="E7" s="31">
        <f t="shared" ref="E7" si="0">ROUND(30-(15*((B7-$C$14)/$C$13)),0)</f>
        <v>15</v>
      </c>
      <c r="F7" s="69">
        <v>15</v>
      </c>
      <c r="G7" s="69">
        <v>10</v>
      </c>
      <c r="H7" s="69">
        <v>10</v>
      </c>
      <c r="I7" s="69">
        <v>29</v>
      </c>
      <c r="J7" s="24" t="s">
        <v>45</v>
      </c>
      <c r="K7" s="24"/>
      <c r="L7" s="24"/>
      <c r="M7" s="24"/>
      <c r="N7" s="24"/>
    </row>
    <row r="8" spans="1:14" ht="30" customHeight="1" x14ac:dyDescent="0.25">
      <c r="A8" s="24" t="s">
        <v>46</v>
      </c>
      <c r="B8" s="32">
        <v>13.99</v>
      </c>
      <c r="C8" s="29">
        <v>0</v>
      </c>
      <c r="D8" s="30">
        <f>SUM(E8:I8)</f>
        <v>94</v>
      </c>
      <c r="E8" s="31">
        <f t="shared" ref="E8:E9" si="1">ROUND(30-(15*((B8-$C$14)/$C$13)),0)</f>
        <v>30</v>
      </c>
      <c r="F8" s="31">
        <v>15</v>
      </c>
      <c r="G8" s="31">
        <v>10</v>
      </c>
      <c r="H8" s="31">
        <v>10</v>
      </c>
      <c r="I8" s="31">
        <v>29</v>
      </c>
      <c r="J8" s="24" t="s">
        <v>48</v>
      </c>
      <c r="K8" s="24"/>
      <c r="L8" s="24"/>
      <c r="M8" s="24"/>
      <c r="N8" s="24"/>
    </row>
    <row r="9" spans="1:14" ht="30" customHeight="1" x14ac:dyDescent="0.25">
      <c r="A9" s="24" t="s">
        <v>49</v>
      </c>
      <c r="B9" s="32">
        <v>15</v>
      </c>
      <c r="C9" s="29">
        <v>0</v>
      </c>
      <c r="D9" s="30">
        <f>SUM(E9:I9)</f>
        <v>64</v>
      </c>
      <c r="E9" s="31">
        <f t="shared" si="1"/>
        <v>29</v>
      </c>
      <c r="F9" s="31">
        <v>15</v>
      </c>
      <c r="G9" s="31">
        <v>10</v>
      </c>
      <c r="H9" s="31">
        <v>10</v>
      </c>
      <c r="I9" s="31">
        <v>0</v>
      </c>
      <c r="J9" s="24" t="s">
        <v>50</v>
      </c>
      <c r="K9" s="24"/>
      <c r="L9" s="24"/>
      <c r="M9" s="24"/>
      <c r="N9" s="24"/>
    </row>
    <row r="10" spans="1:14" ht="30" customHeight="1" x14ac:dyDescent="0.25">
      <c r="A10" s="33" t="s">
        <v>51</v>
      </c>
      <c r="B10" s="34">
        <v>13.95</v>
      </c>
      <c r="C10" s="35">
        <v>0</v>
      </c>
      <c r="D10" s="36">
        <f>SUM(E10:I10)</f>
        <v>100</v>
      </c>
      <c r="E10" s="37">
        <v>31</v>
      </c>
      <c r="F10" s="37">
        <v>20</v>
      </c>
      <c r="G10" s="37">
        <v>10</v>
      </c>
      <c r="H10" s="37">
        <v>10</v>
      </c>
      <c r="I10" s="37">
        <v>29</v>
      </c>
      <c r="J10" s="33" t="s">
        <v>52</v>
      </c>
      <c r="K10" s="24"/>
      <c r="L10" s="24"/>
      <c r="M10" s="24"/>
      <c r="N10" s="24"/>
    </row>
    <row r="11" spans="1:14" x14ac:dyDescent="0.25">
      <c r="A11" s="22"/>
      <c r="B11" s="22"/>
      <c r="C11" s="22"/>
      <c r="D11" s="22"/>
      <c r="E11" s="22"/>
      <c r="F11" s="22"/>
      <c r="G11" s="22"/>
      <c r="H11" s="22"/>
      <c r="I11" s="22"/>
    </row>
    <row r="12" spans="1:14" x14ac:dyDescent="0.25">
      <c r="D12" s="20"/>
      <c r="E12" s="20"/>
      <c r="F12" s="20"/>
      <c r="G12" s="20"/>
    </row>
    <row r="13" spans="1:14" x14ac:dyDescent="0.25">
      <c r="A13" s="23" t="s">
        <v>32</v>
      </c>
      <c r="B13" s="25"/>
      <c r="C13" s="26">
        <f>C15-C14</f>
        <v>22.040000000000003</v>
      </c>
    </row>
    <row r="14" spans="1:14" x14ac:dyDescent="0.25">
      <c r="A14" s="23" t="s">
        <v>33</v>
      </c>
      <c r="B14" s="25"/>
      <c r="C14" s="26">
        <f>B10</f>
        <v>13.95</v>
      </c>
    </row>
    <row r="15" spans="1:14" x14ac:dyDescent="0.25">
      <c r="A15" s="23" t="s">
        <v>36</v>
      </c>
      <c r="B15" s="25"/>
      <c r="C15" s="26">
        <f>B7</f>
        <v>35.99</v>
      </c>
    </row>
    <row r="16" spans="1:14" x14ac:dyDescent="0.25">
      <c r="A16" s="23" t="s">
        <v>34</v>
      </c>
      <c r="B16" s="23"/>
      <c r="C16" s="23"/>
    </row>
    <row r="17" spans="1:2" x14ac:dyDescent="0.25">
      <c r="A17" s="24"/>
      <c r="B17" s="24"/>
    </row>
    <row r="18" spans="1:2" x14ac:dyDescent="0.25">
      <c r="A18" s="24"/>
      <c r="B18" s="24"/>
    </row>
  </sheetData>
  <mergeCells count="4">
    <mergeCell ref="A1:J1"/>
    <mergeCell ref="A2:J2"/>
    <mergeCell ref="A3:J3"/>
    <mergeCell ref="B4:J4"/>
  </mergeCells>
  <printOptions gridLines="1"/>
  <pageMargins left="0.75" right="0.75" top="1" bottom="1" header="0.5" footer="0.5"/>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Cat1 Eval </vt:lpstr>
      <vt:lpstr>'Cat1 Eval '!Print_Area</vt:lpstr>
      <vt:lpstr>Summary!Print_Area</vt:lpstr>
    </vt:vector>
  </TitlesOfParts>
  <Company>Dietrich Lockard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Dietrich</dc:creator>
  <cp:lastModifiedBy>Donald Dietrich</cp:lastModifiedBy>
  <cp:lastPrinted>2019-01-24T23:09:14Z</cp:lastPrinted>
  <dcterms:created xsi:type="dcterms:W3CDTF">2008-09-05T17:13:54Z</dcterms:created>
  <dcterms:modified xsi:type="dcterms:W3CDTF">2025-07-21T18:15:06Z</dcterms:modified>
</cp:coreProperties>
</file>